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9395" windowHeight="7155"/>
  </bookViews>
  <sheets>
    <sheet name="내 카드" sheetId="1" r:id="rId1"/>
    <sheet name="경험치 시트" sheetId="2" r:id="rId2"/>
    <sheet name="Sheet3" sheetId="3" state="hidden" r:id="rId3"/>
  </sheets>
  <definedNames>
    <definedName name="_xlnm._FilterDatabase" localSheetId="0" hidden="1">'내 카드'!$A$3:$E$3</definedName>
  </definedName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16"/>
  <c r="M17"/>
  <c r="M18"/>
  <c r="N5"/>
  <c r="N6"/>
  <c r="N7"/>
  <c r="N8"/>
  <c r="N9"/>
  <c r="N10"/>
  <c r="N11"/>
  <c r="N12"/>
  <c r="N13"/>
  <c r="N14"/>
  <c r="N15"/>
  <c r="N16"/>
  <c r="N17"/>
  <c r="N18"/>
  <c r="M4"/>
  <c r="N4"/>
  <c r="O4" s="1"/>
  <c r="F18"/>
  <c r="K18" s="1"/>
  <c r="L18" s="1"/>
  <c r="F5"/>
  <c r="F6"/>
  <c r="F7"/>
  <c r="F8"/>
  <c r="F9"/>
  <c r="F10"/>
  <c r="K10" s="1"/>
  <c r="F11"/>
  <c r="K11" s="1"/>
  <c r="L11" s="1"/>
  <c r="F12"/>
  <c r="K12" s="1"/>
  <c r="L12" s="1"/>
  <c r="F13"/>
  <c r="K13" s="1"/>
  <c r="L13" s="1"/>
  <c r="F14"/>
  <c r="K14" s="1"/>
  <c r="L14" s="1"/>
  <c r="F15"/>
  <c r="K15" s="1"/>
  <c r="L15" s="1"/>
  <c r="F16"/>
  <c r="K16" s="1"/>
  <c r="L16" s="1"/>
  <c r="F17"/>
  <c r="K17" s="1"/>
  <c r="L17" s="1"/>
  <c r="F4"/>
  <c r="K4" s="1"/>
  <c r="G15"/>
  <c r="O15" s="1"/>
  <c r="R15" s="1"/>
  <c r="G16"/>
  <c r="O16" s="1"/>
  <c r="R16" s="1"/>
  <c r="G17"/>
  <c r="O17" s="1"/>
  <c r="R17" s="1"/>
  <c r="G18"/>
  <c r="G5"/>
  <c r="G6"/>
  <c r="G7"/>
  <c r="G8"/>
  <c r="G9"/>
  <c r="G10"/>
  <c r="G11"/>
  <c r="G12"/>
  <c r="G13"/>
  <c r="G14"/>
  <c r="G4"/>
  <c r="C6" i="2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5"/>
  <c r="B5" s="1"/>
  <c r="B4"/>
  <c r="C4"/>
  <c r="S4" i="1" l="1"/>
  <c r="K9"/>
  <c r="L9" s="1"/>
  <c r="K7"/>
  <c r="L7" s="1"/>
  <c r="K5"/>
  <c r="L5" s="1"/>
  <c r="K8"/>
  <c r="L8" s="1"/>
  <c r="K6"/>
  <c r="L6" s="1"/>
  <c r="L10"/>
  <c r="L4"/>
  <c r="P16"/>
  <c r="S17"/>
  <c r="Q17"/>
  <c r="S16"/>
  <c r="Q16"/>
  <c r="S15"/>
  <c r="Q15"/>
  <c r="P17"/>
  <c r="P15"/>
  <c r="T17"/>
  <c r="T16"/>
  <c r="T15"/>
  <c r="P4"/>
  <c r="R4"/>
  <c r="T4"/>
  <c r="Q4"/>
  <c r="O14"/>
  <c r="O12"/>
  <c r="O10"/>
  <c r="O8"/>
  <c r="O6"/>
  <c r="O13"/>
  <c r="O11"/>
  <c r="O9"/>
  <c r="O7"/>
  <c r="O5"/>
  <c r="H16"/>
  <c r="I16" s="1"/>
  <c r="H14"/>
  <c r="I14" s="1"/>
  <c r="H12"/>
  <c r="I12" s="1"/>
  <c r="H10"/>
  <c r="I10" s="1"/>
  <c r="H8"/>
  <c r="I8" s="1"/>
  <c r="H6"/>
  <c r="I6" s="1"/>
  <c r="H18"/>
  <c r="I18" s="1"/>
  <c r="O18"/>
  <c r="H4"/>
  <c r="I4" s="1"/>
  <c r="H17"/>
  <c r="I17" s="1"/>
  <c r="H15"/>
  <c r="I15" s="1"/>
  <c r="H13"/>
  <c r="I13" s="1"/>
  <c r="H11"/>
  <c r="I11" s="1"/>
  <c r="H9"/>
  <c r="I9" s="1"/>
  <c r="H7"/>
  <c r="I7" s="1"/>
  <c r="H5"/>
  <c r="I5" s="1"/>
  <c r="B6" i="2"/>
  <c r="R7" i="1" l="1"/>
  <c r="T7"/>
  <c r="Q7"/>
  <c r="S7"/>
  <c r="P7"/>
  <c r="R11"/>
  <c r="T11"/>
  <c r="Q11"/>
  <c r="S11"/>
  <c r="P11"/>
  <c r="R6"/>
  <c r="T6"/>
  <c r="P6"/>
  <c r="Q6"/>
  <c r="S6"/>
  <c r="R10"/>
  <c r="T10"/>
  <c r="P10"/>
  <c r="Q10"/>
  <c r="S10"/>
  <c r="R18"/>
  <c r="T18"/>
  <c r="P18"/>
  <c r="Q18"/>
  <c r="S18"/>
  <c r="R5"/>
  <c r="T5"/>
  <c r="Q5"/>
  <c r="S5"/>
  <c r="P5"/>
  <c r="R9"/>
  <c r="T9"/>
  <c r="Q9"/>
  <c r="S9"/>
  <c r="P9"/>
  <c r="R13"/>
  <c r="T13"/>
  <c r="Q13"/>
  <c r="S13"/>
  <c r="P13"/>
  <c r="R8"/>
  <c r="T8"/>
  <c r="P8"/>
  <c r="Q8"/>
  <c r="S8"/>
  <c r="R12"/>
  <c r="T12"/>
  <c r="P12"/>
  <c r="Q12"/>
  <c r="S12"/>
  <c r="R14"/>
  <c r="T14"/>
  <c r="Q14"/>
  <c r="S14"/>
  <c r="P14"/>
  <c r="B7" i="2"/>
  <c r="B8" l="1"/>
  <c r="B9" l="1"/>
  <c r="B10" l="1"/>
  <c r="B11" l="1"/>
  <c r="B12" l="1"/>
  <c r="B13" l="1"/>
  <c r="B14" l="1"/>
  <c r="B15" l="1"/>
  <c r="B16" l="1"/>
  <c r="B17" l="1"/>
  <c r="B18" l="1"/>
  <c r="B19" l="1"/>
  <c r="B20" l="1"/>
  <c r="B21" l="1"/>
  <c r="B22" l="1"/>
  <c r="B23" l="1"/>
  <c r="B24" l="1"/>
  <c r="B25" l="1"/>
  <c r="B26" l="1"/>
  <c r="B27" l="1"/>
  <c r="B28" l="1"/>
  <c r="B29" l="1"/>
  <c r="B30" l="1"/>
  <c r="B31" l="1"/>
  <c r="B32" l="1"/>
  <c r="B33" l="1"/>
  <c r="B34" l="1"/>
  <c r="B35" l="1"/>
  <c r="B36" l="1"/>
  <c r="B37" l="1"/>
  <c r="B38" l="1"/>
  <c r="B39" l="1"/>
  <c r="B40" l="1"/>
  <c r="B41" l="1"/>
  <c r="B42" l="1"/>
  <c r="B43" l="1"/>
  <c r="B44" l="1"/>
  <c r="B45" l="1"/>
  <c r="B46" l="1"/>
  <c r="B47" l="1"/>
  <c r="B48" l="1"/>
  <c r="B49" l="1"/>
  <c r="B50" l="1"/>
  <c r="B51" l="1"/>
  <c r="B52" l="1"/>
  <c r="B53" l="1"/>
  <c r="B54" l="1"/>
  <c r="B55" l="1"/>
  <c r="B56" l="1"/>
  <c r="B57" l="1"/>
  <c r="B58" l="1"/>
  <c r="B59" l="1"/>
  <c r="B60" l="1"/>
  <c r="B61" l="1"/>
  <c r="B62" l="1"/>
  <c r="B63" l="1"/>
  <c r="B64" l="1"/>
  <c r="B65" l="1"/>
  <c r="B66" l="1"/>
  <c r="B67" l="1"/>
  <c r="B68" l="1"/>
  <c r="B69" l="1"/>
  <c r="B70" l="1"/>
  <c r="B71" l="1"/>
  <c r="B72" l="1"/>
  <c r="B73" l="1"/>
  <c r="B74" l="1"/>
  <c r="B75" l="1"/>
  <c r="B76" l="1"/>
  <c r="B77" l="1"/>
  <c r="B78" l="1"/>
  <c r="B79" l="1"/>
  <c r="B80" l="1"/>
  <c r="B81" l="1"/>
  <c r="B82" l="1"/>
  <c r="B83" l="1"/>
  <c r="B84" l="1"/>
  <c r="B85" l="1"/>
  <c r="B86" l="1"/>
  <c r="B87" l="1"/>
  <c r="B88" l="1"/>
  <c r="B89" l="1"/>
  <c r="B90" l="1"/>
  <c r="B91" l="1"/>
  <c r="B92" l="1"/>
  <c r="B93" l="1"/>
  <c r="B94" l="1"/>
  <c r="B95" l="1"/>
  <c r="B96" l="1"/>
  <c r="B97" l="1"/>
  <c r="B98" l="1"/>
  <c r="B99" l="1"/>
  <c r="B100" l="1"/>
  <c r="B101" l="1"/>
  <c r="B102" l="1"/>
  <c r="B103" l="1"/>
  <c r="B104" l="1"/>
  <c r="B105" l="1"/>
  <c r="B106" l="1"/>
  <c r="B107" l="1"/>
  <c r="B108" l="1"/>
  <c r="B109" l="1"/>
  <c r="B110" l="1"/>
  <c r="B111" l="1"/>
</calcChain>
</file>

<file path=xl/sharedStrings.xml><?xml version="1.0" encoding="utf-8"?>
<sst xmlns="http://schemas.openxmlformats.org/spreadsheetml/2006/main" count="29" uniqueCount="29">
  <si>
    <t>카드 이름</t>
    <phoneticPr fontId="1" type="noConversion"/>
  </si>
  <si>
    <t>비고</t>
    <phoneticPr fontId="1" type="noConversion"/>
  </si>
  <si>
    <t>등급</t>
    <phoneticPr fontId="1" type="noConversion"/>
  </si>
  <si>
    <t>보유 경험치</t>
    <phoneticPr fontId="1" type="noConversion"/>
  </si>
  <si>
    <t>구간 경험치</t>
    <phoneticPr fontId="1" type="noConversion"/>
  </si>
  <si>
    <t>레벨</t>
    <phoneticPr fontId="1" type="noConversion"/>
  </si>
  <si>
    <t>등급</t>
    <phoneticPr fontId="1" type="noConversion"/>
  </si>
  <si>
    <t>등급 경험치</t>
    <phoneticPr fontId="1" type="noConversion"/>
  </si>
  <si>
    <t>카드 경험치</t>
    <phoneticPr fontId="1" type="noConversion"/>
  </si>
  <si>
    <t>레벨 경험치</t>
    <phoneticPr fontId="1" type="noConversion"/>
  </si>
  <si>
    <t>목표 레벨</t>
    <phoneticPr fontId="1" type="noConversion"/>
  </si>
  <si>
    <t>필요 경험치</t>
    <phoneticPr fontId="1" type="noConversion"/>
  </si>
  <si>
    <t>역한돌 획득</t>
    <phoneticPr fontId="1" type="noConversion"/>
  </si>
  <si>
    <t>번호</t>
    <phoneticPr fontId="1" type="noConversion"/>
  </si>
  <si>
    <t>레벨</t>
    <phoneticPr fontId="1" type="noConversion"/>
  </si>
  <si>
    <t>제1형 갤러헤드</t>
    <phoneticPr fontId="1" type="noConversion"/>
  </si>
  <si>
    <t>노멀</t>
    <phoneticPr fontId="1" type="noConversion"/>
  </si>
  <si>
    <t>노플</t>
    <phoneticPr fontId="1" type="noConversion"/>
  </si>
  <si>
    <t>레어</t>
    <phoneticPr fontId="1" type="noConversion"/>
  </si>
  <si>
    <t>레플</t>
    <phoneticPr fontId="1" type="noConversion"/>
  </si>
  <si>
    <t>슈레</t>
    <phoneticPr fontId="1" type="noConversion"/>
  </si>
  <si>
    <t>*각 카드의 정보를 넣고 확인하세요. 목표레벨을 넣으면 필요 경험치가 나옵니다. / maked by Tiny (http://www.tinypia.com)</t>
    <phoneticPr fontId="1" type="noConversion"/>
  </si>
  <si>
    <t>필요 카드 경험치</t>
    <phoneticPr fontId="1" type="noConversion"/>
  </si>
  <si>
    <t>확산성 밀리언 아서 경험치 계산표 ver 0.2</t>
    <phoneticPr fontId="1" type="noConversion"/>
  </si>
  <si>
    <t>목표 경험치</t>
    <phoneticPr fontId="1" type="noConversion"/>
  </si>
  <si>
    <t>장수</t>
    <phoneticPr fontId="1" type="noConversion"/>
  </si>
  <si>
    <t>목표 레벨</t>
    <phoneticPr fontId="1" type="noConversion"/>
  </si>
  <si>
    <t>역한돌시 레벨</t>
    <phoneticPr fontId="1" type="noConversion"/>
  </si>
  <si>
    <t>역한돌 전 레벨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</si>
</sst>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24"/>
      <color theme="1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>
      <alignment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176" fontId="3" fillId="4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>
      <alignment vertical="center"/>
    </xf>
    <xf numFmtId="176" fontId="3" fillId="5" borderId="1" xfId="0" applyNumberFormat="1" applyFont="1" applyFill="1" applyBorder="1">
      <alignment vertical="center"/>
    </xf>
    <xf numFmtId="176" fontId="3" fillId="6" borderId="1" xfId="0" applyNumberFormat="1" applyFont="1" applyFill="1" applyBorder="1" applyAlignment="1">
      <alignment horizontal="center" vertical="center"/>
    </xf>
    <xf numFmtId="176" fontId="3" fillId="6" borderId="1" xfId="0" applyNumberFormat="1" applyFont="1" applyFill="1" applyBorder="1">
      <alignment vertical="center"/>
    </xf>
    <xf numFmtId="176" fontId="3" fillId="6" borderId="7" xfId="0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6" fontId="3" fillId="3" borderId="13" xfId="0" applyNumberFormat="1" applyFont="1" applyFill="1" applyBorder="1" applyAlignment="1">
      <alignment horizontal="center" vertical="center"/>
    </xf>
    <xf numFmtId="176" fontId="3" fillId="5" borderId="6" xfId="0" applyNumberFormat="1" applyFont="1" applyFill="1" applyBorder="1" applyAlignment="1">
      <alignment horizontal="center" vertical="center"/>
    </xf>
    <xf numFmtId="176" fontId="3" fillId="6" borderId="14" xfId="0" applyNumberFormat="1" applyFont="1" applyFill="1" applyBorder="1" applyAlignment="1">
      <alignment horizontal="center" vertical="center"/>
    </xf>
    <xf numFmtId="176" fontId="3" fillId="5" borderId="14" xfId="0" applyNumberFormat="1" applyFont="1" applyFill="1" applyBorder="1" applyAlignment="1">
      <alignment horizontal="center" vertical="center"/>
    </xf>
    <xf numFmtId="176" fontId="3" fillId="6" borderId="15" xfId="0" applyNumberFormat="1" applyFont="1" applyFill="1" applyBorder="1" applyAlignment="1">
      <alignment horizontal="center" vertical="center"/>
    </xf>
    <xf numFmtId="176" fontId="3" fillId="7" borderId="5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>
      <selection activeCell="J5" sqref="J5"/>
    </sheetView>
  </sheetViews>
  <sheetFormatPr defaultRowHeight="16.5"/>
  <cols>
    <col min="1" max="1" width="6.5" customWidth="1"/>
    <col min="2" max="2" width="20.625" bestFit="1" customWidth="1"/>
    <col min="3" max="5" width="8.5" bestFit="1" customWidth="1"/>
    <col min="6" max="7" width="9" hidden="1" customWidth="1"/>
    <col min="8" max="8" width="9.5" hidden="1" customWidth="1"/>
    <col min="9" max="10" width="10.625" customWidth="1"/>
    <col min="11" max="11" width="10.625" hidden="1" customWidth="1"/>
    <col min="12" max="12" width="10.625" customWidth="1"/>
    <col min="13" max="13" width="10.625" hidden="1" customWidth="1"/>
    <col min="14" max="15" width="10.625" customWidth="1"/>
    <col min="16" max="17" width="5.25" bestFit="1" customWidth="1"/>
    <col min="18" max="20" width="5.125" bestFit="1" customWidth="1"/>
    <col min="21" max="21" width="16.375" customWidth="1"/>
  </cols>
  <sheetData>
    <row r="1" spans="1:21" ht="44.25" customHeigh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4" customHeight="1" thickBot="1">
      <c r="A2" s="23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>
      <c r="A3" s="2" t="s">
        <v>13</v>
      </c>
      <c r="B3" s="3" t="s">
        <v>0</v>
      </c>
      <c r="C3" s="3" t="s">
        <v>2</v>
      </c>
      <c r="D3" s="3" t="s">
        <v>14</v>
      </c>
      <c r="E3" s="3" t="s">
        <v>25</v>
      </c>
      <c r="F3" s="3" t="s">
        <v>8</v>
      </c>
      <c r="G3" s="4" t="s">
        <v>9</v>
      </c>
      <c r="H3" s="12" t="s">
        <v>12</v>
      </c>
      <c r="I3" s="4" t="s">
        <v>27</v>
      </c>
      <c r="J3" s="25" t="s">
        <v>26</v>
      </c>
      <c r="K3" s="25" t="s">
        <v>22</v>
      </c>
      <c r="L3" s="25" t="s">
        <v>28</v>
      </c>
      <c r="M3" s="13" t="s">
        <v>10</v>
      </c>
      <c r="N3" s="14" t="s">
        <v>24</v>
      </c>
      <c r="O3" s="14" t="s">
        <v>11</v>
      </c>
      <c r="P3" s="15" t="s">
        <v>16</v>
      </c>
      <c r="Q3" s="15" t="s">
        <v>17</v>
      </c>
      <c r="R3" s="15" t="s">
        <v>18</v>
      </c>
      <c r="S3" s="15" t="s">
        <v>19</v>
      </c>
      <c r="T3" s="15" t="s">
        <v>20</v>
      </c>
      <c r="U3" s="9" t="s">
        <v>1</v>
      </c>
    </row>
    <row r="4" spans="1:21">
      <c r="A4" s="5">
        <v>1</v>
      </c>
      <c r="B4" s="19" t="s">
        <v>15</v>
      </c>
      <c r="C4" s="18">
        <v>5</v>
      </c>
      <c r="D4" s="18">
        <v>35</v>
      </c>
      <c r="E4" s="18">
        <v>2</v>
      </c>
      <c r="F4" s="1">
        <f>LOOKUP(C4,'경험치 시트'!E$2:F$7)</f>
        <v>5400</v>
      </c>
      <c r="G4" s="6">
        <f>LOOKUP(D4,'경험치 시트'!A$2:B$111)</f>
        <v>37060</v>
      </c>
      <c r="H4" s="1">
        <f>(F4*2)+(G4*0.7*2)</f>
        <v>62684</v>
      </c>
      <c r="I4" s="26">
        <f>LOOKUP(H4,'경험치 시트'!$B$2:$B$111,'경험치 시트'!$A$2:$A$111)</f>
        <v>45</v>
      </c>
      <c r="J4" s="27">
        <v>60</v>
      </c>
      <c r="K4" s="28">
        <f>(LOOKUP(J4,'경험치 시트'!$A$2:$A$111,'경험치 시트'!$B$2:$B$111)-(F4*2))/2*1.429</f>
        <v>69849.52</v>
      </c>
      <c r="L4" s="28">
        <f>LOOKUP(K4,'경험치 시트'!$B$2:$B$111,'경험치 시트'!$A$2:$A$111)+1</f>
        <v>49</v>
      </c>
      <c r="M4" s="30">
        <f>J4</f>
        <v>60</v>
      </c>
      <c r="N4" s="1">
        <f>LOOKUP(M4,'경험치 시트'!A$2:B$111)</f>
        <v>108560</v>
      </c>
      <c r="O4" s="17">
        <f>N4-G4</f>
        <v>71500</v>
      </c>
      <c r="P4" s="16">
        <f>$O4/100</f>
        <v>715</v>
      </c>
      <c r="Q4" s="16">
        <f>$O4/200</f>
        <v>357.5</v>
      </c>
      <c r="R4" s="16">
        <f>$O4/600</f>
        <v>119.16666666666667</v>
      </c>
      <c r="S4" s="16">
        <f>$O4/1800</f>
        <v>39.722222222222221</v>
      </c>
      <c r="T4" s="16">
        <f>$O4/5400</f>
        <v>13.24074074074074</v>
      </c>
      <c r="U4" s="10"/>
    </row>
    <row r="5" spans="1:21">
      <c r="A5" s="5">
        <v>2</v>
      </c>
      <c r="B5" s="19"/>
      <c r="C5" s="18"/>
      <c r="D5" s="18"/>
      <c r="E5" s="18"/>
      <c r="F5" s="1" t="e">
        <f>LOOKUP(C5,'경험치 시트'!E$2:F$7)</f>
        <v>#N/A</v>
      </c>
      <c r="G5" s="6" t="e">
        <f>LOOKUP(D5,'경험치 시트'!A$2:B$111)</f>
        <v>#N/A</v>
      </c>
      <c r="H5" s="1" t="e">
        <f t="shared" ref="H5:H18" si="0">(F5*2)+(G5*0.7*2)</f>
        <v>#N/A</v>
      </c>
      <c r="I5" s="26" t="e">
        <f>LOOKUP(H5,'경험치 시트'!$B$2:$B$111,'경험치 시트'!$A$2:$A$111)</f>
        <v>#N/A</v>
      </c>
      <c r="J5" s="27"/>
      <c r="K5" s="28" t="e">
        <f>(LOOKUP(J5,'경험치 시트'!$A$2:$A$111,'경험치 시트'!$B$2:$B$111)-(F5*2))/2*1.429</f>
        <v>#N/A</v>
      </c>
      <c r="L5" s="28" t="e">
        <f>LOOKUP(K5,'경험치 시트'!$B$2:$B$111,'경험치 시트'!$A$2:$A$111)+1</f>
        <v>#N/A</v>
      </c>
      <c r="M5" s="30">
        <f t="shared" ref="M5:M18" si="1">J5</f>
        <v>0</v>
      </c>
      <c r="N5" s="1" t="e">
        <f>LOOKUP(M5,'경험치 시트'!A$2:B$111)</f>
        <v>#N/A</v>
      </c>
      <c r="O5" s="17" t="e">
        <f>N5-G5</f>
        <v>#N/A</v>
      </c>
      <c r="P5" s="16" t="e">
        <f t="shared" ref="P5:P18" si="2">O5/100</f>
        <v>#N/A</v>
      </c>
      <c r="Q5" s="16" t="e">
        <f t="shared" ref="Q5:Q18" si="3">$O5/200</f>
        <v>#N/A</v>
      </c>
      <c r="R5" s="16" t="e">
        <f t="shared" ref="R5:R18" si="4">$O5/600</f>
        <v>#N/A</v>
      </c>
      <c r="S5" s="16" t="e">
        <f t="shared" ref="S5:S18" si="5">$O5/1800</f>
        <v>#N/A</v>
      </c>
      <c r="T5" s="16" t="e">
        <f t="shared" ref="T5:T18" si="6">$O5/5400</f>
        <v>#N/A</v>
      </c>
      <c r="U5" s="10"/>
    </row>
    <row r="6" spans="1:21">
      <c r="A6" s="5">
        <v>3</v>
      </c>
      <c r="B6" s="19"/>
      <c r="C6" s="18"/>
      <c r="D6" s="18"/>
      <c r="E6" s="18"/>
      <c r="F6" s="1" t="e">
        <f>LOOKUP(C6,'경험치 시트'!E$2:F$7)</f>
        <v>#N/A</v>
      </c>
      <c r="G6" s="6" t="e">
        <f>LOOKUP(D6,'경험치 시트'!A$2:B$111)</f>
        <v>#N/A</v>
      </c>
      <c r="H6" s="1" t="e">
        <f t="shared" si="0"/>
        <v>#N/A</v>
      </c>
      <c r="I6" s="26" t="e">
        <f>LOOKUP(H6,'경험치 시트'!$B$2:$B$111,'경험치 시트'!$A$2:$A$111)</f>
        <v>#N/A</v>
      </c>
      <c r="J6" s="27"/>
      <c r="K6" s="28" t="e">
        <f>(LOOKUP(J6,'경험치 시트'!$A$2:$A$111,'경험치 시트'!$B$2:$B$111)-(F6*2))/2*1.429</f>
        <v>#N/A</v>
      </c>
      <c r="L6" s="28" t="e">
        <f>LOOKUP(K6,'경험치 시트'!$B$2:$B$111,'경험치 시트'!$A$2:$A$111)+1</f>
        <v>#N/A</v>
      </c>
      <c r="M6" s="30">
        <f t="shared" si="1"/>
        <v>0</v>
      </c>
      <c r="N6" s="1" t="e">
        <f>LOOKUP(M6,'경험치 시트'!A$2:B$111)</f>
        <v>#N/A</v>
      </c>
      <c r="O6" s="17" t="e">
        <f>N6-G6</f>
        <v>#N/A</v>
      </c>
      <c r="P6" s="16" t="e">
        <f t="shared" si="2"/>
        <v>#N/A</v>
      </c>
      <c r="Q6" s="16" t="e">
        <f t="shared" si="3"/>
        <v>#N/A</v>
      </c>
      <c r="R6" s="16" t="e">
        <f t="shared" si="4"/>
        <v>#N/A</v>
      </c>
      <c r="S6" s="16" t="e">
        <f t="shared" si="5"/>
        <v>#N/A</v>
      </c>
      <c r="T6" s="16" t="e">
        <f t="shared" si="6"/>
        <v>#N/A</v>
      </c>
      <c r="U6" s="10"/>
    </row>
    <row r="7" spans="1:21">
      <c r="A7" s="5">
        <v>4</v>
      </c>
      <c r="B7" s="19"/>
      <c r="C7" s="18"/>
      <c r="D7" s="18"/>
      <c r="E7" s="18"/>
      <c r="F7" s="1" t="e">
        <f>LOOKUP(C7,'경험치 시트'!E$2:F$7)</f>
        <v>#N/A</v>
      </c>
      <c r="G7" s="6" t="e">
        <f>LOOKUP(D7,'경험치 시트'!A$2:B$111)</f>
        <v>#N/A</v>
      </c>
      <c r="H7" s="1" t="e">
        <f t="shared" si="0"/>
        <v>#N/A</v>
      </c>
      <c r="I7" s="26" t="e">
        <f>LOOKUP(H7,'경험치 시트'!$B$2:$B$111,'경험치 시트'!$A$2:$A$111)</f>
        <v>#N/A</v>
      </c>
      <c r="J7" s="27"/>
      <c r="K7" s="28" t="e">
        <f>(LOOKUP(J7,'경험치 시트'!$A$2:$A$111,'경험치 시트'!$B$2:$B$111)-(F7*2))/2*1.429</f>
        <v>#N/A</v>
      </c>
      <c r="L7" s="28" t="e">
        <f>LOOKUP(K7,'경험치 시트'!$B$2:$B$111,'경험치 시트'!$A$2:$A$111)+1</f>
        <v>#N/A</v>
      </c>
      <c r="M7" s="30">
        <f t="shared" si="1"/>
        <v>0</v>
      </c>
      <c r="N7" s="1" t="e">
        <f>LOOKUP(M7,'경험치 시트'!A$2:B$111)</f>
        <v>#N/A</v>
      </c>
      <c r="O7" s="17" t="e">
        <f>N7-G7</f>
        <v>#N/A</v>
      </c>
      <c r="P7" s="16" t="e">
        <f t="shared" si="2"/>
        <v>#N/A</v>
      </c>
      <c r="Q7" s="16" t="e">
        <f t="shared" si="3"/>
        <v>#N/A</v>
      </c>
      <c r="R7" s="16" t="e">
        <f t="shared" si="4"/>
        <v>#N/A</v>
      </c>
      <c r="S7" s="16" t="e">
        <f t="shared" si="5"/>
        <v>#N/A</v>
      </c>
      <c r="T7" s="16" t="e">
        <f t="shared" si="6"/>
        <v>#N/A</v>
      </c>
      <c r="U7" s="10"/>
    </row>
    <row r="8" spans="1:21">
      <c r="A8" s="5">
        <v>5</v>
      </c>
      <c r="B8" s="19"/>
      <c r="C8" s="18"/>
      <c r="D8" s="18"/>
      <c r="E8" s="18"/>
      <c r="F8" s="1" t="e">
        <f>LOOKUP(C8,'경험치 시트'!E$2:F$7)</f>
        <v>#N/A</v>
      </c>
      <c r="G8" s="6" t="e">
        <f>LOOKUP(D8,'경험치 시트'!A$2:B$111)</f>
        <v>#N/A</v>
      </c>
      <c r="H8" s="1" t="e">
        <f t="shared" si="0"/>
        <v>#N/A</v>
      </c>
      <c r="I8" s="26" t="e">
        <f>LOOKUP(H8,'경험치 시트'!$B$2:$B$111,'경험치 시트'!$A$2:$A$111)</f>
        <v>#N/A</v>
      </c>
      <c r="J8" s="27"/>
      <c r="K8" s="28" t="e">
        <f>(LOOKUP(J8,'경험치 시트'!$A$2:$A$111,'경험치 시트'!$B$2:$B$111)-(F8*2))/2*1.429</f>
        <v>#N/A</v>
      </c>
      <c r="L8" s="28" t="e">
        <f>LOOKUP(K8,'경험치 시트'!$B$2:$B$111,'경험치 시트'!$A$2:$A$111)+1</f>
        <v>#N/A</v>
      </c>
      <c r="M8" s="30">
        <f t="shared" si="1"/>
        <v>0</v>
      </c>
      <c r="N8" s="1" t="e">
        <f>LOOKUP(M8,'경험치 시트'!A$2:B$111)</f>
        <v>#N/A</v>
      </c>
      <c r="O8" s="17" t="e">
        <f>N8-G8</f>
        <v>#N/A</v>
      </c>
      <c r="P8" s="16" t="e">
        <f t="shared" si="2"/>
        <v>#N/A</v>
      </c>
      <c r="Q8" s="16" t="e">
        <f t="shared" si="3"/>
        <v>#N/A</v>
      </c>
      <c r="R8" s="16" t="e">
        <f t="shared" si="4"/>
        <v>#N/A</v>
      </c>
      <c r="S8" s="16" t="e">
        <f t="shared" si="5"/>
        <v>#N/A</v>
      </c>
      <c r="T8" s="16" t="e">
        <f t="shared" si="6"/>
        <v>#N/A</v>
      </c>
      <c r="U8" s="10"/>
    </row>
    <row r="9" spans="1:21">
      <c r="A9" s="5">
        <v>6</v>
      </c>
      <c r="B9" s="19"/>
      <c r="C9" s="18"/>
      <c r="D9" s="18"/>
      <c r="E9" s="18"/>
      <c r="F9" s="1" t="e">
        <f>LOOKUP(C9,'경험치 시트'!E$2:F$7)</f>
        <v>#N/A</v>
      </c>
      <c r="G9" s="6" t="e">
        <f>LOOKUP(D9,'경험치 시트'!A$2:B$111)</f>
        <v>#N/A</v>
      </c>
      <c r="H9" s="1" t="e">
        <f t="shared" si="0"/>
        <v>#N/A</v>
      </c>
      <c r="I9" s="26" t="e">
        <f>LOOKUP(H9,'경험치 시트'!$B$2:$B$111,'경험치 시트'!$A$2:$A$111)</f>
        <v>#N/A</v>
      </c>
      <c r="J9" s="27"/>
      <c r="K9" s="28" t="e">
        <f>(LOOKUP(J9,'경험치 시트'!$A$2:$A$111,'경험치 시트'!$B$2:$B$111)-(F9*2))/2*1.429</f>
        <v>#N/A</v>
      </c>
      <c r="L9" s="28" t="e">
        <f>LOOKUP(K9,'경험치 시트'!$B$2:$B$111,'경험치 시트'!$A$2:$A$111)+1</f>
        <v>#N/A</v>
      </c>
      <c r="M9" s="30">
        <f t="shared" si="1"/>
        <v>0</v>
      </c>
      <c r="N9" s="1" t="e">
        <f>LOOKUP(M9,'경험치 시트'!A$2:B$111)</f>
        <v>#N/A</v>
      </c>
      <c r="O9" s="17" t="e">
        <f>N9-G9</f>
        <v>#N/A</v>
      </c>
      <c r="P9" s="16" t="e">
        <f t="shared" si="2"/>
        <v>#N/A</v>
      </c>
      <c r="Q9" s="16" t="e">
        <f t="shared" si="3"/>
        <v>#N/A</v>
      </c>
      <c r="R9" s="16" t="e">
        <f t="shared" si="4"/>
        <v>#N/A</v>
      </c>
      <c r="S9" s="16" t="e">
        <f t="shared" si="5"/>
        <v>#N/A</v>
      </c>
      <c r="T9" s="16" t="e">
        <f t="shared" si="6"/>
        <v>#N/A</v>
      </c>
      <c r="U9" s="10"/>
    </row>
    <row r="10" spans="1:21">
      <c r="A10" s="5">
        <v>7</v>
      </c>
      <c r="B10" s="19"/>
      <c r="C10" s="18"/>
      <c r="D10" s="18"/>
      <c r="E10" s="18"/>
      <c r="F10" s="1" t="e">
        <f>LOOKUP(C10,'경험치 시트'!E$2:F$7)</f>
        <v>#N/A</v>
      </c>
      <c r="G10" s="6" t="e">
        <f>LOOKUP(D10,'경험치 시트'!A$2:B$111)</f>
        <v>#N/A</v>
      </c>
      <c r="H10" s="1" t="e">
        <f t="shared" si="0"/>
        <v>#N/A</v>
      </c>
      <c r="I10" s="26" t="e">
        <f>LOOKUP(H10,'경험치 시트'!$B$2:$B$111,'경험치 시트'!$A$2:$A$111)</f>
        <v>#N/A</v>
      </c>
      <c r="J10" s="27"/>
      <c r="K10" s="28" t="e">
        <f>(LOOKUP(J10,'경험치 시트'!$A$2:$A$111,'경험치 시트'!$B$2:$B$111)-(F10*2))/2*1.429</f>
        <v>#N/A</v>
      </c>
      <c r="L10" s="28" t="e">
        <f>LOOKUP(K10,'경험치 시트'!$B$2:$B$111,'경험치 시트'!$A$2:$A$111)+1</f>
        <v>#N/A</v>
      </c>
      <c r="M10" s="30">
        <f t="shared" si="1"/>
        <v>0</v>
      </c>
      <c r="N10" s="1" t="e">
        <f>LOOKUP(M10,'경험치 시트'!A$2:B$111)</f>
        <v>#N/A</v>
      </c>
      <c r="O10" s="17" t="e">
        <f>N10-G10</f>
        <v>#N/A</v>
      </c>
      <c r="P10" s="16" t="e">
        <f t="shared" si="2"/>
        <v>#N/A</v>
      </c>
      <c r="Q10" s="16" t="e">
        <f t="shared" si="3"/>
        <v>#N/A</v>
      </c>
      <c r="R10" s="16" t="e">
        <f t="shared" si="4"/>
        <v>#N/A</v>
      </c>
      <c r="S10" s="16" t="e">
        <f t="shared" si="5"/>
        <v>#N/A</v>
      </c>
      <c r="T10" s="16" t="e">
        <f t="shared" si="6"/>
        <v>#N/A</v>
      </c>
      <c r="U10" s="10"/>
    </row>
    <row r="11" spans="1:21">
      <c r="A11" s="5">
        <v>8</v>
      </c>
      <c r="B11" s="19"/>
      <c r="C11" s="18"/>
      <c r="D11" s="18"/>
      <c r="E11" s="18"/>
      <c r="F11" s="1" t="e">
        <f>LOOKUP(C11,'경험치 시트'!E$2:F$7)</f>
        <v>#N/A</v>
      </c>
      <c r="G11" s="6" t="e">
        <f>LOOKUP(D11,'경험치 시트'!A$2:B$111)</f>
        <v>#N/A</v>
      </c>
      <c r="H11" s="1" t="e">
        <f t="shared" si="0"/>
        <v>#N/A</v>
      </c>
      <c r="I11" s="26" t="e">
        <f>LOOKUP(H11,'경험치 시트'!$B$2:$B$111,'경험치 시트'!$A$2:$A$111)</f>
        <v>#N/A</v>
      </c>
      <c r="J11" s="27"/>
      <c r="K11" s="28" t="e">
        <f>(LOOKUP(J11,'경험치 시트'!$A$2:$A$111,'경험치 시트'!$B$2:$B$111)-(F11*2))/2*1.429</f>
        <v>#N/A</v>
      </c>
      <c r="L11" s="28" t="e">
        <f>LOOKUP(K11,'경험치 시트'!$B$2:$B$111,'경험치 시트'!$A$2:$A$111)+1</f>
        <v>#N/A</v>
      </c>
      <c r="M11" s="30">
        <f t="shared" si="1"/>
        <v>0</v>
      </c>
      <c r="N11" s="1" t="e">
        <f>LOOKUP(M11,'경험치 시트'!A$2:B$111)</f>
        <v>#N/A</v>
      </c>
      <c r="O11" s="17" t="e">
        <f>N11-G11</f>
        <v>#N/A</v>
      </c>
      <c r="P11" s="16" t="e">
        <f t="shared" si="2"/>
        <v>#N/A</v>
      </c>
      <c r="Q11" s="16" t="e">
        <f t="shared" si="3"/>
        <v>#N/A</v>
      </c>
      <c r="R11" s="16" t="e">
        <f t="shared" si="4"/>
        <v>#N/A</v>
      </c>
      <c r="S11" s="16" t="e">
        <f t="shared" si="5"/>
        <v>#N/A</v>
      </c>
      <c r="T11" s="16" t="e">
        <f t="shared" si="6"/>
        <v>#N/A</v>
      </c>
      <c r="U11" s="10"/>
    </row>
    <row r="12" spans="1:21">
      <c r="A12" s="5">
        <v>9</v>
      </c>
      <c r="B12" s="19"/>
      <c r="C12" s="18"/>
      <c r="D12" s="18"/>
      <c r="E12" s="18"/>
      <c r="F12" s="1" t="e">
        <f>LOOKUP(C12,'경험치 시트'!E$2:F$7)</f>
        <v>#N/A</v>
      </c>
      <c r="G12" s="6" t="e">
        <f>LOOKUP(D12,'경험치 시트'!A$2:B$111)</f>
        <v>#N/A</v>
      </c>
      <c r="H12" s="1" t="e">
        <f t="shared" si="0"/>
        <v>#N/A</v>
      </c>
      <c r="I12" s="26" t="e">
        <f>LOOKUP(H12,'경험치 시트'!$B$2:$B$111,'경험치 시트'!$A$2:$A$111)</f>
        <v>#N/A</v>
      </c>
      <c r="J12" s="27"/>
      <c r="K12" s="28" t="e">
        <f>(LOOKUP(J12,'경험치 시트'!$A$2:$A$111,'경험치 시트'!$B$2:$B$111)-(F12*2))/2*1.429</f>
        <v>#N/A</v>
      </c>
      <c r="L12" s="28" t="e">
        <f>LOOKUP(K12,'경험치 시트'!$B$2:$B$111,'경험치 시트'!$A$2:$A$111)+1</f>
        <v>#N/A</v>
      </c>
      <c r="M12" s="30">
        <f t="shared" si="1"/>
        <v>0</v>
      </c>
      <c r="N12" s="1" t="e">
        <f>LOOKUP(M12,'경험치 시트'!A$2:B$111)</f>
        <v>#N/A</v>
      </c>
      <c r="O12" s="17" t="e">
        <f>N12-G12</f>
        <v>#N/A</v>
      </c>
      <c r="P12" s="16" t="e">
        <f t="shared" si="2"/>
        <v>#N/A</v>
      </c>
      <c r="Q12" s="16" t="e">
        <f t="shared" si="3"/>
        <v>#N/A</v>
      </c>
      <c r="R12" s="16" t="e">
        <f t="shared" si="4"/>
        <v>#N/A</v>
      </c>
      <c r="S12" s="16" t="e">
        <f t="shared" si="5"/>
        <v>#N/A</v>
      </c>
      <c r="T12" s="16" t="e">
        <f t="shared" si="6"/>
        <v>#N/A</v>
      </c>
      <c r="U12" s="10"/>
    </row>
    <row r="13" spans="1:21">
      <c r="A13" s="5">
        <v>10</v>
      </c>
      <c r="B13" s="19"/>
      <c r="C13" s="18"/>
      <c r="D13" s="18"/>
      <c r="E13" s="18"/>
      <c r="F13" s="1" t="e">
        <f>LOOKUP(C13,'경험치 시트'!E$2:F$7)</f>
        <v>#N/A</v>
      </c>
      <c r="G13" s="6" t="e">
        <f>LOOKUP(D13,'경험치 시트'!A$2:B$111)</f>
        <v>#N/A</v>
      </c>
      <c r="H13" s="1" t="e">
        <f t="shared" si="0"/>
        <v>#N/A</v>
      </c>
      <c r="I13" s="26" t="e">
        <f>LOOKUP(H13,'경험치 시트'!$B$2:$B$111,'경험치 시트'!$A$2:$A$111)</f>
        <v>#N/A</v>
      </c>
      <c r="J13" s="27"/>
      <c r="K13" s="28" t="e">
        <f>(LOOKUP(J13,'경험치 시트'!$A$2:$A$111,'경험치 시트'!$B$2:$B$111)-(F13*2))/2*1.429</f>
        <v>#N/A</v>
      </c>
      <c r="L13" s="28" t="e">
        <f>LOOKUP(K13,'경험치 시트'!$B$2:$B$111,'경험치 시트'!$A$2:$A$111)+1</f>
        <v>#N/A</v>
      </c>
      <c r="M13" s="30">
        <f t="shared" si="1"/>
        <v>0</v>
      </c>
      <c r="N13" s="1" t="e">
        <f>LOOKUP(M13,'경험치 시트'!A$2:B$111)</f>
        <v>#N/A</v>
      </c>
      <c r="O13" s="17" t="e">
        <f>N13-G13</f>
        <v>#N/A</v>
      </c>
      <c r="P13" s="16" t="e">
        <f t="shared" si="2"/>
        <v>#N/A</v>
      </c>
      <c r="Q13" s="16" t="e">
        <f t="shared" si="3"/>
        <v>#N/A</v>
      </c>
      <c r="R13" s="16" t="e">
        <f t="shared" si="4"/>
        <v>#N/A</v>
      </c>
      <c r="S13" s="16" t="e">
        <f t="shared" si="5"/>
        <v>#N/A</v>
      </c>
      <c r="T13" s="16" t="e">
        <f t="shared" si="6"/>
        <v>#N/A</v>
      </c>
      <c r="U13" s="10"/>
    </row>
    <row r="14" spans="1:21">
      <c r="A14" s="5">
        <v>11</v>
      </c>
      <c r="B14" s="19"/>
      <c r="C14" s="18"/>
      <c r="D14" s="18"/>
      <c r="E14" s="18"/>
      <c r="F14" s="1" t="e">
        <f>LOOKUP(C14,'경험치 시트'!E$2:F$7)</f>
        <v>#N/A</v>
      </c>
      <c r="G14" s="6" t="e">
        <f>LOOKUP(D14,'경험치 시트'!A$2:B$111)</f>
        <v>#N/A</v>
      </c>
      <c r="H14" s="1" t="e">
        <f t="shared" si="0"/>
        <v>#N/A</v>
      </c>
      <c r="I14" s="26" t="e">
        <f>LOOKUP(H14,'경험치 시트'!$B$2:$B$111,'경험치 시트'!$A$2:$A$111)</f>
        <v>#N/A</v>
      </c>
      <c r="J14" s="27"/>
      <c r="K14" s="28" t="e">
        <f>(LOOKUP(J14,'경험치 시트'!$A$2:$A$111,'경험치 시트'!$B$2:$B$111)-(F14*2))/2*1.429</f>
        <v>#N/A</v>
      </c>
      <c r="L14" s="28" t="e">
        <f>LOOKUP(K14,'경험치 시트'!$B$2:$B$111,'경험치 시트'!$A$2:$A$111)+1</f>
        <v>#N/A</v>
      </c>
      <c r="M14" s="30">
        <f t="shared" si="1"/>
        <v>0</v>
      </c>
      <c r="N14" s="1" t="e">
        <f>LOOKUP(M14,'경험치 시트'!A$2:B$111)</f>
        <v>#N/A</v>
      </c>
      <c r="O14" s="17" t="e">
        <f>N14-G14</f>
        <v>#N/A</v>
      </c>
      <c r="P14" s="16" t="e">
        <f t="shared" si="2"/>
        <v>#N/A</v>
      </c>
      <c r="Q14" s="16" t="e">
        <f t="shared" si="3"/>
        <v>#N/A</v>
      </c>
      <c r="R14" s="16" t="e">
        <f t="shared" si="4"/>
        <v>#N/A</v>
      </c>
      <c r="S14" s="16" t="e">
        <f t="shared" si="5"/>
        <v>#N/A</v>
      </c>
      <c r="T14" s="16" t="e">
        <f t="shared" si="6"/>
        <v>#N/A</v>
      </c>
      <c r="U14" s="10"/>
    </row>
    <row r="15" spans="1:21">
      <c r="A15" s="5">
        <v>12</v>
      </c>
      <c r="B15" s="19"/>
      <c r="C15" s="18"/>
      <c r="D15" s="18"/>
      <c r="E15" s="18"/>
      <c r="F15" s="1" t="e">
        <f>LOOKUP(C15,'경험치 시트'!E$2:F$7)</f>
        <v>#N/A</v>
      </c>
      <c r="G15" s="6" t="e">
        <f>LOOKUP(D15,'경험치 시트'!A$2:B$111)</f>
        <v>#N/A</v>
      </c>
      <c r="H15" s="1" t="e">
        <f t="shared" si="0"/>
        <v>#N/A</v>
      </c>
      <c r="I15" s="26" t="e">
        <f>LOOKUP(H15,'경험치 시트'!$B$2:$B$111,'경험치 시트'!$A$2:$A$111)</f>
        <v>#N/A</v>
      </c>
      <c r="J15" s="27"/>
      <c r="K15" s="28" t="e">
        <f>(LOOKUP(J15,'경험치 시트'!$A$2:$A$111,'경험치 시트'!$B$2:$B$111)-(F15*2))/2*1.429</f>
        <v>#N/A</v>
      </c>
      <c r="L15" s="28" t="e">
        <f>LOOKUP(K15,'경험치 시트'!$B$2:$B$111,'경험치 시트'!$A$2:$A$111)+1</f>
        <v>#N/A</v>
      </c>
      <c r="M15" s="30">
        <f t="shared" si="1"/>
        <v>0</v>
      </c>
      <c r="N15" s="1" t="e">
        <f>LOOKUP(M15,'경험치 시트'!A$2:B$111)</f>
        <v>#N/A</v>
      </c>
      <c r="O15" s="17" t="e">
        <f>N15-G15</f>
        <v>#N/A</v>
      </c>
      <c r="P15" s="16" t="e">
        <f t="shared" si="2"/>
        <v>#N/A</v>
      </c>
      <c r="Q15" s="16" t="e">
        <f t="shared" si="3"/>
        <v>#N/A</v>
      </c>
      <c r="R15" s="16" t="e">
        <f t="shared" si="4"/>
        <v>#N/A</v>
      </c>
      <c r="S15" s="16" t="e">
        <f t="shared" si="5"/>
        <v>#N/A</v>
      </c>
      <c r="T15" s="16" t="e">
        <f t="shared" si="6"/>
        <v>#N/A</v>
      </c>
      <c r="U15" s="10"/>
    </row>
    <row r="16" spans="1:21">
      <c r="A16" s="5">
        <v>13</v>
      </c>
      <c r="B16" s="19"/>
      <c r="C16" s="18"/>
      <c r="D16" s="18"/>
      <c r="E16" s="18"/>
      <c r="F16" s="1" t="e">
        <f>LOOKUP(C16,'경험치 시트'!E$2:F$7)</f>
        <v>#N/A</v>
      </c>
      <c r="G16" s="6" t="e">
        <f>LOOKUP(D16,'경험치 시트'!A$2:B$111)</f>
        <v>#N/A</v>
      </c>
      <c r="H16" s="1" t="e">
        <f t="shared" si="0"/>
        <v>#N/A</v>
      </c>
      <c r="I16" s="26" t="e">
        <f>LOOKUP(H16,'경험치 시트'!$B$2:$B$111,'경험치 시트'!$A$2:$A$111)</f>
        <v>#N/A</v>
      </c>
      <c r="J16" s="27"/>
      <c r="K16" s="28" t="e">
        <f>(LOOKUP(J16,'경험치 시트'!$A$2:$A$111,'경험치 시트'!$B$2:$B$111)-(F16*2))/2*1.429</f>
        <v>#N/A</v>
      </c>
      <c r="L16" s="28" t="e">
        <f>LOOKUP(K16,'경험치 시트'!$B$2:$B$111,'경험치 시트'!$A$2:$A$111)+1</f>
        <v>#N/A</v>
      </c>
      <c r="M16" s="30">
        <f t="shared" si="1"/>
        <v>0</v>
      </c>
      <c r="N16" s="1" t="e">
        <f>LOOKUP(M16,'경험치 시트'!A$2:B$111)</f>
        <v>#N/A</v>
      </c>
      <c r="O16" s="17" t="e">
        <f>N16-G16</f>
        <v>#N/A</v>
      </c>
      <c r="P16" s="16" t="e">
        <f t="shared" si="2"/>
        <v>#N/A</v>
      </c>
      <c r="Q16" s="16" t="e">
        <f t="shared" si="3"/>
        <v>#N/A</v>
      </c>
      <c r="R16" s="16" t="e">
        <f t="shared" si="4"/>
        <v>#N/A</v>
      </c>
      <c r="S16" s="16" t="e">
        <f t="shared" si="5"/>
        <v>#N/A</v>
      </c>
      <c r="T16" s="16" t="e">
        <f t="shared" si="6"/>
        <v>#N/A</v>
      </c>
      <c r="U16" s="10"/>
    </row>
    <row r="17" spans="1:21">
      <c r="A17" s="5">
        <v>14</v>
      </c>
      <c r="B17" s="19"/>
      <c r="C17" s="18"/>
      <c r="D17" s="18"/>
      <c r="E17" s="18"/>
      <c r="F17" s="1" t="e">
        <f>LOOKUP(C17,'경험치 시트'!E$2:F$7)</f>
        <v>#N/A</v>
      </c>
      <c r="G17" s="6" t="e">
        <f>LOOKUP(D17,'경험치 시트'!A$2:B$111)</f>
        <v>#N/A</v>
      </c>
      <c r="H17" s="1" t="e">
        <f t="shared" si="0"/>
        <v>#N/A</v>
      </c>
      <c r="I17" s="26" t="e">
        <f>LOOKUP(H17,'경험치 시트'!$B$2:$B$111,'경험치 시트'!$A$2:$A$111)</f>
        <v>#N/A</v>
      </c>
      <c r="J17" s="27"/>
      <c r="K17" s="28" t="e">
        <f>(LOOKUP(J17,'경험치 시트'!$A$2:$A$111,'경험치 시트'!$B$2:$B$111)-(F17*2))/2*1.429</f>
        <v>#N/A</v>
      </c>
      <c r="L17" s="28" t="e">
        <f>LOOKUP(K17,'경험치 시트'!$B$2:$B$111,'경험치 시트'!$A$2:$A$111)+1</f>
        <v>#N/A</v>
      </c>
      <c r="M17" s="30">
        <f t="shared" si="1"/>
        <v>0</v>
      </c>
      <c r="N17" s="1" t="e">
        <f>LOOKUP(M17,'경험치 시트'!A$2:B$111)</f>
        <v>#N/A</v>
      </c>
      <c r="O17" s="17" t="e">
        <f>N17-G17</f>
        <v>#N/A</v>
      </c>
      <c r="P17" s="16" t="e">
        <f t="shared" si="2"/>
        <v>#N/A</v>
      </c>
      <c r="Q17" s="16" t="e">
        <f t="shared" si="3"/>
        <v>#N/A</v>
      </c>
      <c r="R17" s="16" t="e">
        <f t="shared" si="4"/>
        <v>#N/A</v>
      </c>
      <c r="S17" s="16" t="e">
        <f t="shared" si="5"/>
        <v>#N/A</v>
      </c>
      <c r="T17" s="16" t="e">
        <f t="shared" si="6"/>
        <v>#N/A</v>
      </c>
      <c r="U17" s="10"/>
    </row>
    <row r="18" spans="1:21" ht="17.25" thickBot="1">
      <c r="A18" s="5">
        <v>15</v>
      </c>
      <c r="B18" s="20"/>
      <c r="C18" s="20"/>
      <c r="D18" s="20"/>
      <c r="E18" s="20"/>
      <c r="F18" s="7" t="e">
        <f>LOOKUP(C18,'경험치 시트'!E$2:F$7)</f>
        <v>#N/A</v>
      </c>
      <c r="G18" s="8" t="e">
        <f>LOOKUP(D18,'경험치 시트'!A$2:B$111)</f>
        <v>#N/A</v>
      </c>
      <c r="H18" s="1" t="e">
        <f t="shared" si="0"/>
        <v>#N/A</v>
      </c>
      <c r="I18" s="26" t="e">
        <f>LOOKUP(H18,'경험치 시트'!$B$2:$B$111,'경험치 시트'!$A$2:$A$111)</f>
        <v>#N/A</v>
      </c>
      <c r="J18" s="29"/>
      <c r="K18" s="28" t="e">
        <f>(LOOKUP(J18,'경험치 시트'!$A$2:$A$111,'경험치 시트'!$B$2:$B$111)-(F18*2))/2*1.429</f>
        <v>#N/A</v>
      </c>
      <c r="L18" s="28" t="e">
        <f>LOOKUP(K18,'경험치 시트'!$B$2:$B$111,'경험치 시트'!$A$2:$A$111)+1</f>
        <v>#N/A</v>
      </c>
      <c r="M18" s="30">
        <f t="shared" si="1"/>
        <v>0</v>
      </c>
      <c r="N18" s="1" t="e">
        <f>LOOKUP(M18,'경험치 시트'!A$2:B$111)</f>
        <v>#N/A</v>
      </c>
      <c r="O18" s="17" t="e">
        <f>N18-G18</f>
        <v>#N/A</v>
      </c>
      <c r="P18" s="16" t="e">
        <f t="shared" si="2"/>
        <v>#N/A</v>
      </c>
      <c r="Q18" s="16" t="e">
        <f t="shared" si="3"/>
        <v>#N/A</v>
      </c>
      <c r="R18" s="16" t="e">
        <f t="shared" si="4"/>
        <v>#N/A</v>
      </c>
      <c r="S18" s="16" t="e">
        <f t="shared" si="5"/>
        <v>#N/A</v>
      </c>
      <c r="T18" s="16" t="e">
        <f t="shared" si="6"/>
        <v>#N/A</v>
      </c>
      <c r="U18" s="11"/>
    </row>
  </sheetData>
  <autoFilter ref="A3:E3"/>
  <sortState ref="A3:H49">
    <sortCondition descending="1" ref="C3:C49"/>
    <sortCondition ref="B3:B49"/>
    <sortCondition descending="1" ref="D3:D49"/>
  </sortState>
  <mergeCells count="2">
    <mergeCell ref="A1:U1"/>
    <mergeCell ref="A2:U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workbookViewId="0">
      <selection activeCell="B19" sqref="B19"/>
    </sheetView>
  </sheetViews>
  <sheetFormatPr defaultRowHeight="16.5"/>
  <cols>
    <col min="2" max="3" width="11.625" bestFit="1" customWidth="1"/>
  </cols>
  <sheetData>
    <row r="1" spans="1:6">
      <c r="A1" t="s">
        <v>5</v>
      </c>
      <c r="B1" t="s">
        <v>3</v>
      </c>
      <c r="C1" t="s">
        <v>4</v>
      </c>
      <c r="E1" t="s">
        <v>6</v>
      </c>
      <c r="F1" t="s">
        <v>7</v>
      </c>
    </row>
    <row r="2" spans="1:6">
      <c r="A2">
        <v>1</v>
      </c>
      <c r="B2">
        <v>0</v>
      </c>
      <c r="E2">
        <v>1</v>
      </c>
      <c r="F2">
        <v>100</v>
      </c>
    </row>
    <row r="3" spans="1:6">
      <c r="A3">
        <v>2</v>
      </c>
      <c r="B3">
        <v>100</v>
      </c>
      <c r="C3">
        <v>0</v>
      </c>
      <c r="E3">
        <v>2</v>
      </c>
      <c r="F3">
        <v>200</v>
      </c>
    </row>
    <row r="4" spans="1:6">
      <c r="A4">
        <v>3</v>
      </c>
      <c r="B4">
        <f>B3+C4</f>
        <v>260</v>
      </c>
      <c r="C4">
        <f>B3+60</f>
        <v>160</v>
      </c>
      <c r="E4">
        <v>3</v>
      </c>
      <c r="F4">
        <v>600</v>
      </c>
    </row>
    <row r="5" spans="1:6">
      <c r="A5">
        <v>4</v>
      </c>
      <c r="B5">
        <f t="shared" ref="B5:B68" si="0">B4+C5</f>
        <v>480</v>
      </c>
      <c r="C5">
        <f>C4+60</f>
        <v>220</v>
      </c>
      <c r="E5">
        <v>4</v>
      </c>
      <c r="F5">
        <v>1800</v>
      </c>
    </row>
    <row r="6" spans="1:6">
      <c r="A6">
        <v>5</v>
      </c>
      <c r="B6">
        <f t="shared" si="0"/>
        <v>760</v>
      </c>
      <c r="C6">
        <f t="shared" ref="C6:C61" si="1">C5+60</f>
        <v>280</v>
      </c>
      <c r="E6">
        <v>5</v>
      </c>
      <c r="F6">
        <v>5400</v>
      </c>
    </row>
    <row r="7" spans="1:6">
      <c r="A7">
        <v>6</v>
      </c>
      <c r="B7">
        <f t="shared" si="0"/>
        <v>1100</v>
      </c>
      <c r="C7">
        <f t="shared" si="1"/>
        <v>340</v>
      </c>
      <c r="E7">
        <v>6</v>
      </c>
      <c r="F7">
        <v>16200</v>
      </c>
    </row>
    <row r="8" spans="1:6">
      <c r="A8">
        <v>7</v>
      </c>
      <c r="B8">
        <f t="shared" si="0"/>
        <v>1500</v>
      </c>
      <c r="C8">
        <f t="shared" si="1"/>
        <v>400</v>
      </c>
    </row>
    <row r="9" spans="1:6">
      <c r="A9">
        <v>8</v>
      </c>
      <c r="B9">
        <f t="shared" si="0"/>
        <v>1960</v>
      </c>
      <c r="C9">
        <f t="shared" si="1"/>
        <v>460</v>
      </c>
    </row>
    <row r="10" spans="1:6">
      <c r="A10">
        <v>9</v>
      </c>
      <c r="B10">
        <f t="shared" si="0"/>
        <v>2480</v>
      </c>
      <c r="C10">
        <f t="shared" si="1"/>
        <v>520</v>
      </c>
    </row>
    <row r="11" spans="1:6">
      <c r="A11">
        <v>10</v>
      </c>
      <c r="B11">
        <f t="shared" si="0"/>
        <v>3060</v>
      </c>
      <c r="C11">
        <f t="shared" si="1"/>
        <v>580</v>
      </c>
    </row>
    <row r="12" spans="1:6">
      <c r="A12">
        <v>11</v>
      </c>
      <c r="B12">
        <f t="shared" si="0"/>
        <v>3700</v>
      </c>
      <c r="C12">
        <f t="shared" si="1"/>
        <v>640</v>
      </c>
    </row>
    <row r="13" spans="1:6">
      <c r="A13">
        <v>12</v>
      </c>
      <c r="B13">
        <f t="shared" si="0"/>
        <v>4400</v>
      </c>
      <c r="C13">
        <f t="shared" si="1"/>
        <v>700</v>
      </c>
    </row>
    <row r="14" spans="1:6">
      <c r="A14">
        <v>13</v>
      </c>
      <c r="B14">
        <f t="shared" si="0"/>
        <v>5160</v>
      </c>
      <c r="C14">
        <f t="shared" si="1"/>
        <v>760</v>
      </c>
    </row>
    <row r="15" spans="1:6">
      <c r="A15">
        <v>14</v>
      </c>
      <c r="B15">
        <f t="shared" si="0"/>
        <v>5980</v>
      </c>
      <c r="C15">
        <f t="shared" si="1"/>
        <v>820</v>
      </c>
    </row>
    <row r="16" spans="1:6">
      <c r="A16">
        <v>15</v>
      </c>
      <c r="B16">
        <f t="shared" si="0"/>
        <v>6860</v>
      </c>
      <c r="C16">
        <f t="shared" si="1"/>
        <v>880</v>
      </c>
    </row>
    <row r="17" spans="1:3">
      <c r="A17">
        <v>16</v>
      </c>
      <c r="B17">
        <f t="shared" si="0"/>
        <v>7800</v>
      </c>
      <c r="C17">
        <f t="shared" si="1"/>
        <v>940</v>
      </c>
    </row>
    <row r="18" spans="1:3">
      <c r="A18">
        <v>17</v>
      </c>
      <c r="B18">
        <f t="shared" si="0"/>
        <v>8800</v>
      </c>
      <c r="C18">
        <f t="shared" si="1"/>
        <v>1000</v>
      </c>
    </row>
    <row r="19" spans="1:3">
      <c r="A19">
        <v>18</v>
      </c>
      <c r="B19">
        <f t="shared" si="0"/>
        <v>9860</v>
      </c>
      <c r="C19">
        <f t="shared" si="1"/>
        <v>1060</v>
      </c>
    </row>
    <row r="20" spans="1:3">
      <c r="A20">
        <v>19</v>
      </c>
      <c r="B20">
        <f t="shared" si="0"/>
        <v>10980</v>
      </c>
      <c r="C20">
        <f t="shared" si="1"/>
        <v>1120</v>
      </c>
    </row>
    <row r="21" spans="1:3">
      <c r="A21">
        <v>20</v>
      </c>
      <c r="B21">
        <f t="shared" si="0"/>
        <v>12160</v>
      </c>
      <c r="C21">
        <f t="shared" si="1"/>
        <v>1180</v>
      </c>
    </row>
    <row r="22" spans="1:3">
      <c r="A22">
        <v>21</v>
      </c>
      <c r="B22">
        <f t="shared" si="0"/>
        <v>13400</v>
      </c>
      <c r="C22">
        <f t="shared" si="1"/>
        <v>1240</v>
      </c>
    </row>
    <row r="23" spans="1:3">
      <c r="A23">
        <v>22</v>
      </c>
      <c r="B23">
        <f t="shared" si="0"/>
        <v>14700</v>
      </c>
      <c r="C23">
        <f t="shared" si="1"/>
        <v>1300</v>
      </c>
    </row>
    <row r="24" spans="1:3">
      <c r="A24">
        <v>23</v>
      </c>
      <c r="B24">
        <f t="shared" si="0"/>
        <v>16060</v>
      </c>
      <c r="C24">
        <f t="shared" si="1"/>
        <v>1360</v>
      </c>
    </row>
    <row r="25" spans="1:3">
      <c r="A25">
        <v>24</v>
      </c>
      <c r="B25">
        <f t="shared" si="0"/>
        <v>17480</v>
      </c>
      <c r="C25">
        <f t="shared" si="1"/>
        <v>1420</v>
      </c>
    </row>
    <row r="26" spans="1:3">
      <c r="A26">
        <v>25</v>
      </c>
      <c r="B26">
        <f t="shared" si="0"/>
        <v>18960</v>
      </c>
      <c r="C26">
        <f t="shared" si="1"/>
        <v>1480</v>
      </c>
    </row>
    <row r="27" spans="1:3">
      <c r="A27">
        <v>26</v>
      </c>
      <c r="B27">
        <f t="shared" si="0"/>
        <v>20500</v>
      </c>
      <c r="C27">
        <f t="shared" si="1"/>
        <v>1540</v>
      </c>
    </row>
    <row r="28" spans="1:3">
      <c r="A28">
        <v>27</v>
      </c>
      <c r="B28">
        <f t="shared" si="0"/>
        <v>22100</v>
      </c>
      <c r="C28">
        <f t="shared" si="1"/>
        <v>1600</v>
      </c>
    </row>
    <row r="29" spans="1:3">
      <c r="A29">
        <v>28</v>
      </c>
      <c r="B29">
        <f t="shared" si="0"/>
        <v>23760</v>
      </c>
      <c r="C29">
        <f t="shared" si="1"/>
        <v>1660</v>
      </c>
    </row>
    <row r="30" spans="1:3">
      <c r="A30">
        <v>29</v>
      </c>
      <c r="B30">
        <f t="shared" si="0"/>
        <v>25480</v>
      </c>
      <c r="C30">
        <f t="shared" si="1"/>
        <v>1720</v>
      </c>
    </row>
    <row r="31" spans="1:3">
      <c r="A31">
        <v>30</v>
      </c>
      <c r="B31">
        <f t="shared" si="0"/>
        <v>27260</v>
      </c>
      <c r="C31">
        <f t="shared" si="1"/>
        <v>1780</v>
      </c>
    </row>
    <row r="32" spans="1:3">
      <c r="A32">
        <v>31</v>
      </c>
      <c r="B32">
        <f t="shared" si="0"/>
        <v>29100</v>
      </c>
      <c r="C32">
        <f t="shared" si="1"/>
        <v>1840</v>
      </c>
    </row>
    <row r="33" spans="1:3">
      <c r="A33">
        <v>32</v>
      </c>
      <c r="B33">
        <f t="shared" si="0"/>
        <v>31000</v>
      </c>
      <c r="C33">
        <f t="shared" si="1"/>
        <v>1900</v>
      </c>
    </row>
    <row r="34" spans="1:3">
      <c r="A34">
        <v>33</v>
      </c>
      <c r="B34">
        <f t="shared" si="0"/>
        <v>32960</v>
      </c>
      <c r="C34">
        <f t="shared" si="1"/>
        <v>1960</v>
      </c>
    </row>
    <row r="35" spans="1:3">
      <c r="A35">
        <v>34</v>
      </c>
      <c r="B35">
        <f t="shared" si="0"/>
        <v>34980</v>
      </c>
      <c r="C35">
        <f t="shared" si="1"/>
        <v>2020</v>
      </c>
    </row>
    <row r="36" spans="1:3">
      <c r="A36">
        <v>35</v>
      </c>
      <c r="B36">
        <f t="shared" si="0"/>
        <v>37060</v>
      </c>
      <c r="C36">
        <f t="shared" si="1"/>
        <v>2080</v>
      </c>
    </row>
    <row r="37" spans="1:3">
      <c r="A37">
        <v>36</v>
      </c>
      <c r="B37">
        <f t="shared" si="0"/>
        <v>39200</v>
      </c>
      <c r="C37">
        <f t="shared" si="1"/>
        <v>2140</v>
      </c>
    </row>
    <row r="38" spans="1:3">
      <c r="A38">
        <v>37</v>
      </c>
      <c r="B38">
        <f t="shared" si="0"/>
        <v>41400</v>
      </c>
      <c r="C38">
        <f t="shared" si="1"/>
        <v>2200</v>
      </c>
    </row>
    <row r="39" spans="1:3">
      <c r="A39">
        <v>38</v>
      </c>
      <c r="B39">
        <f t="shared" si="0"/>
        <v>43660</v>
      </c>
      <c r="C39">
        <f t="shared" si="1"/>
        <v>2260</v>
      </c>
    </row>
    <row r="40" spans="1:3">
      <c r="A40">
        <v>39</v>
      </c>
      <c r="B40">
        <f t="shared" si="0"/>
        <v>45980</v>
      </c>
      <c r="C40">
        <f t="shared" si="1"/>
        <v>2320</v>
      </c>
    </row>
    <row r="41" spans="1:3">
      <c r="A41">
        <v>40</v>
      </c>
      <c r="B41">
        <f t="shared" si="0"/>
        <v>48360</v>
      </c>
      <c r="C41">
        <f t="shared" si="1"/>
        <v>2380</v>
      </c>
    </row>
    <row r="42" spans="1:3">
      <c r="A42">
        <v>41</v>
      </c>
      <c r="B42">
        <f t="shared" si="0"/>
        <v>50800</v>
      </c>
      <c r="C42">
        <f t="shared" si="1"/>
        <v>2440</v>
      </c>
    </row>
    <row r="43" spans="1:3">
      <c r="A43">
        <v>42</v>
      </c>
      <c r="B43">
        <f t="shared" si="0"/>
        <v>53300</v>
      </c>
      <c r="C43">
        <f t="shared" si="1"/>
        <v>2500</v>
      </c>
    </row>
    <row r="44" spans="1:3">
      <c r="A44">
        <v>43</v>
      </c>
      <c r="B44">
        <f t="shared" si="0"/>
        <v>55860</v>
      </c>
      <c r="C44">
        <f t="shared" si="1"/>
        <v>2560</v>
      </c>
    </row>
    <row r="45" spans="1:3">
      <c r="A45">
        <v>44</v>
      </c>
      <c r="B45">
        <f t="shared" si="0"/>
        <v>58480</v>
      </c>
      <c r="C45">
        <f t="shared" si="1"/>
        <v>2620</v>
      </c>
    </row>
    <row r="46" spans="1:3">
      <c r="A46">
        <v>45</v>
      </c>
      <c r="B46">
        <f t="shared" si="0"/>
        <v>61160</v>
      </c>
      <c r="C46">
        <f t="shared" si="1"/>
        <v>2680</v>
      </c>
    </row>
    <row r="47" spans="1:3">
      <c r="A47">
        <v>46</v>
      </c>
      <c r="B47">
        <f t="shared" si="0"/>
        <v>63900</v>
      </c>
      <c r="C47">
        <f t="shared" si="1"/>
        <v>2740</v>
      </c>
    </row>
    <row r="48" spans="1:3">
      <c r="A48">
        <v>47</v>
      </c>
      <c r="B48">
        <f t="shared" si="0"/>
        <v>66700</v>
      </c>
      <c r="C48">
        <f t="shared" si="1"/>
        <v>2800</v>
      </c>
    </row>
    <row r="49" spans="1:3">
      <c r="A49">
        <v>48</v>
      </c>
      <c r="B49">
        <f t="shared" si="0"/>
        <v>69560</v>
      </c>
      <c r="C49">
        <f t="shared" si="1"/>
        <v>2860</v>
      </c>
    </row>
    <row r="50" spans="1:3">
      <c r="A50">
        <v>49</v>
      </c>
      <c r="B50">
        <f t="shared" si="0"/>
        <v>72480</v>
      </c>
      <c r="C50">
        <f t="shared" si="1"/>
        <v>2920</v>
      </c>
    </row>
    <row r="51" spans="1:3">
      <c r="A51">
        <v>50</v>
      </c>
      <c r="B51">
        <f t="shared" si="0"/>
        <v>75460</v>
      </c>
      <c r="C51">
        <f t="shared" si="1"/>
        <v>2980</v>
      </c>
    </row>
    <row r="52" spans="1:3">
      <c r="A52">
        <v>51</v>
      </c>
      <c r="B52">
        <f t="shared" si="0"/>
        <v>78500</v>
      </c>
      <c r="C52">
        <f t="shared" si="1"/>
        <v>3040</v>
      </c>
    </row>
    <row r="53" spans="1:3">
      <c r="A53">
        <v>52</v>
      </c>
      <c r="B53">
        <f t="shared" si="0"/>
        <v>81600</v>
      </c>
      <c r="C53">
        <f t="shared" si="1"/>
        <v>3100</v>
      </c>
    </row>
    <row r="54" spans="1:3">
      <c r="A54">
        <v>53</v>
      </c>
      <c r="B54">
        <f t="shared" si="0"/>
        <v>84760</v>
      </c>
      <c r="C54">
        <f t="shared" si="1"/>
        <v>3160</v>
      </c>
    </row>
    <row r="55" spans="1:3">
      <c r="A55">
        <v>54</v>
      </c>
      <c r="B55">
        <f t="shared" si="0"/>
        <v>87980</v>
      </c>
      <c r="C55">
        <f t="shared" si="1"/>
        <v>3220</v>
      </c>
    </row>
    <row r="56" spans="1:3">
      <c r="A56">
        <v>55</v>
      </c>
      <c r="B56">
        <f t="shared" si="0"/>
        <v>91260</v>
      </c>
      <c r="C56">
        <f t="shared" si="1"/>
        <v>3280</v>
      </c>
    </row>
    <row r="57" spans="1:3">
      <c r="A57">
        <v>56</v>
      </c>
      <c r="B57">
        <f t="shared" si="0"/>
        <v>94600</v>
      </c>
      <c r="C57">
        <f t="shared" si="1"/>
        <v>3340</v>
      </c>
    </row>
    <row r="58" spans="1:3">
      <c r="A58">
        <v>57</v>
      </c>
      <c r="B58">
        <f t="shared" si="0"/>
        <v>98000</v>
      </c>
      <c r="C58">
        <f t="shared" si="1"/>
        <v>3400</v>
      </c>
    </row>
    <row r="59" spans="1:3">
      <c r="A59">
        <v>58</v>
      </c>
      <c r="B59">
        <f t="shared" si="0"/>
        <v>101460</v>
      </c>
      <c r="C59">
        <f t="shared" si="1"/>
        <v>3460</v>
      </c>
    </row>
    <row r="60" spans="1:3">
      <c r="A60">
        <v>59</v>
      </c>
      <c r="B60">
        <f t="shared" si="0"/>
        <v>104980</v>
      </c>
      <c r="C60">
        <f t="shared" si="1"/>
        <v>3520</v>
      </c>
    </row>
    <row r="61" spans="1:3">
      <c r="A61">
        <v>60</v>
      </c>
      <c r="B61">
        <f t="shared" si="0"/>
        <v>108560</v>
      </c>
      <c r="C61">
        <f t="shared" si="1"/>
        <v>3580</v>
      </c>
    </row>
    <row r="62" spans="1:3">
      <c r="A62">
        <v>61</v>
      </c>
      <c r="B62">
        <f t="shared" si="0"/>
        <v>112160</v>
      </c>
      <c r="C62">
        <v>3600</v>
      </c>
    </row>
    <row r="63" spans="1:3">
      <c r="A63">
        <v>62</v>
      </c>
      <c r="B63">
        <f t="shared" si="0"/>
        <v>115760</v>
      </c>
      <c r="C63">
        <v>3600</v>
      </c>
    </row>
    <row r="64" spans="1:3">
      <c r="A64">
        <v>63</v>
      </c>
      <c r="B64">
        <f t="shared" si="0"/>
        <v>119360</v>
      </c>
      <c r="C64">
        <v>3600</v>
      </c>
    </row>
    <row r="65" spans="1:3">
      <c r="A65">
        <v>64</v>
      </c>
      <c r="B65">
        <f t="shared" si="0"/>
        <v>122960</v>
      </c>
      <c r="C65">
        <v>3600</v>
      </c>
    </row>
    <row r="66" spans="1:3">
      <c r="A66">
        <v>65</v>
      </c>
      <c r="B66">
        <f t="shared" si="0"/>
        <v>126960</v>
      </c>
      <c r="C66">
        <v>4000</v>
      </c>
    </row>
    <row r="67" spans="1:3">
      <c r="A67">
        <v>66</v>
      </c>
      <c r="B67">
        <f t="shared" si="0"/>
        <v>130960</v>
      </c>
      <c r="C67">
        <v>4000</v>
      </c>
    </row>
    <row r="68" spans="1:3">
      <c r="A68">
        <v>67</v>
      </c>
      <c r="B68">
        <f t="shared" si="0"/>
        <v>134960</v>
      </c>
      <c r="C68">
        <v>4000</v>
      </c>
    </row>
    <row r="69" spans="1:3">
      <c r="A69">
        <v>68</v>
      </c>
      <c r="B69">
        <f t="shared" ref="B69:B111" si="2">B68+C69</f>
        <v>138960</v>
      </c>
      <c r="C69">
        <v>4000</v>
      </c>
    </row>
    <row r="70" spans="1:3">
      <c r="A70">
        <v>69</v>
      </c>
      <c r="B70">
        <f t="shared" si="2"/>
        <v>142960</v>
      </c>
      <c r="C70">
        <v>4000</v>
      </c>
    </row>
    <row r="71" spans="1:3">
      <c r="A71">
        <v>70</v>
      </c>
      <c r="B71">
        <f t="shared" si="2"/>
        <v>147460</v>
      </c>
      <c r="C71">
        <v>4500</v>
      </c>
    </row>
    <row r="72" spans="1:3">
      <c r="A72">
        <v>71</v>
      </c>
      <c r="B72">
        <f t="shared" si="2"/>
        <v>151960</v>
      </c>
      <c r="C72">
        <v>4500</v>
      </c>
    </row>
    <row r="73" spans="1:3">
      <c r="A73">
        <v>72</v>
      </c>
      <c r="B73">
        <f t="shared" si="2"/>
        <v>156460</v>
      </c>
      <c r="C73">
        <v>4500</v>
      </c>
    </row>
    <row r="74" spans="1:3">
      <c r="A74">
        <v>73</v>
      </c>
      <c r="B74">
        <f t="shared" si="2"/>
        <v>160960</v>
      </c>
      <c r="C74">
        <v>4500</v>
      </c>
    </row>
    <row r="75" spans="1:3">
      <c r="A75">
        <v>74</v>
      </c>
      <c r="B75">
        <f t="shared" si="2"/>
        <v>165460</v>
      </c>
      <c r="C75">
        <v>4500</v>
      </c>
    </row>
    <row r="76" spans="1:3">
      <c r="A76">
        <v>75</v>
      </c>
      <c r="B76">
        <f t="shared" si="2"/>
        <v>170460</v>
      </c>
      <c r="C76">
        <v>5000</v>
      </c>
    </row>
    <row r="77" spans="1:3">
      <c r="A77">
        <v>76</v>
      </c>
      <c r="B77">
        <f t="shared" si="2"/>
        <v>175460</v>
      </c>
      <c r="C77">
        <v>5000</v>
      </c>
    </row>
    <row r="78" spans="1:3">
      <c r="A78">
        <v>77</v>
      </c>
      <c r="B78">
        <f t="shared" si="2"/>
        <v>180460</v>
      </c>
      <c r="C78">
        <v>5000</v>
      </c>
    </row>
    <row r="79" spans="1:3">
      <c r="A79">
        <v>78</v>
      </c>
      <c r="B79">
        <f t="shared" si="2"/>
        <v>185460</v>
      </c>
      <c r="C79">
        <v>5000</v>
      </c>
    </row>
    <row r="80" spans="1:3">
      <c r="A80">
        <v>79</v>
      </c>
      <c r="B80">
        <f t="shared" si="2"/>
        <v>190460</v>
      </c>
      <c r="C80">
        <v>5000</v>
      </c>
    </row>
    <row r="81" spans="1:3">
      <c r="A81">
        <v>80</v>
      </c>
      <c r="B81">
        <f t="shared" si="2"/>
        <v>195960</v>
      </c>
      <c r="C81">
        <v>5500</v>
      </c>
    </row>
    <row r="82" spans="1:3">
      <c r="A82">
        <v>81</v>
      </c>
      <c r="B82">
        <f t="shared" si="2"/>
        <v>201460</v>
      </c>
      <c r="C82">
        <v>5500</v>
      </c>
    </row>
    <row r="83" spans="1:3">
      <c r="A83">
        <v>82</v>
      </c>
      <c r="B83">
        <f t="shared" si="2"/>
        <v>206960</v>
      </c>
      <c r="C83">
        <v>5500</v>
      </c>
    </row>
    <row r="84" spans="1:3">
      <c r="A84">
        <v>83</v>
      </c>
      <c r="B84">
        <f t="shared" si="2"/>
        <v>212460</v>
      </c>
      <c r="C84">
        <v>5500</v>
      </c>
    </row>
    <row r="85" spans="1:3">
      <c r="A85">
        <v>84</v>
      </c>
      <c r="B85">
        <f t="shared" si="2"/>
        <v>217960</v>
      </c>
      <c r="C85">
        <v>5500</v>
      </c>
    </row>
    <row r="86" spans="1:3">
      <c r="A86">
        <v>85</v>
      </c>
      <c r="B86">
        <f t="shared" si="2"/>
        <v>223960</v>
      </c>
      <c r="C86">
        <v>6000</v>
      </c>
    </row>
    <row r="87" spans="1:3">
      <c r="A87">
        <v>86</v>
      </c>
      <c r="B87">
        <f t="shared" si="2"/>
        <v>229960</v>
      </c>
      <c r="C87">
        <v>6000</v>
      </c>
    </row>
    <row r="88" spans="1:3">
      <c r="A88">
        <v>87</v>
      </c>
      <c r="B88">
        <f t="shared" si="2"/>
        <v>235960</v>
      </c>
      <c r="C88">
        <v>6000</v>
      </c>
    </row>
    <row r="89" spans="1:3">
      <c r="A89">
        <v>88</v>
      </c>
      <c r="B89">
        <f t="shared" si="2"/>
        <v>241960</v>
      </c>
      <c r="C89">
        <v>6000</v>
      </c>
    </row>
    <row r="90" spans="1:3">
      <c r="A90">
        <v>89</v>
      </c>
      <c r="B90">
        <f t="shared" si="2"/>
        <v>247960</v>
      </c>
      <c r="C90">
        <v>6000</v>
      </c>
    </row>
    <row r="91" spans="1:3">
      <c r="A91">
        <v>90</v>
      </c>
      <c r="B91">
        <f t="shared" si="2"/>
        <v>254460</v>
      </c>
      <c r="C91">
        <v>6500</v>
      </c>
    </row>
    <row r="92" spans="1:3">
      <c r="A92">
        <v>91</v>
      </c>
      <c r="B92">
        <f t="shared" si="2"/>
        <v>260960</v>
      </c>
      <c r="C92">
        <v>6500</v>
      </c>
    </row>
    <row r="93" spans="1:3">
      <c r="A93">
        <v>92</v>
      </c>
      <c r="B93">
        <f t="shared" si="2"/>
        <v>267460</v>
      </c>
      <c r="C93">
        <v>6500</v>
      </c>
    </row>
    <row r="94" spans="1:3">
      <c r="A94">
        <v>93</v>
      </c>
      <c r="B94">
        <f t="shared" si="2"/>
        <v>273960</v>
      </c>
      <c r="C94">
        <v>6500</v>
      </c>
    </row>
    <row r="95" spans="1:3">
      <c r="A95">
        <v>94</v>
      </c>
      <c r="B95">
        <f t="shared" si="2"/>
        <v>280460</v>
      </c>
      <c r="C95">
        <v>6500</v>
      </c>
    </row>
    <row r="96" spans="1:3">
      <c r="A96">
        <v>95</v>
      </c>
      <c r="B96">
        <f t="shared" si="2"/>
        <v>287460</v>
      </c>
      <c r="C96">
        <v>7000</v>
      </c>
    </row>
    <row r="97" spans="1:3">
      <c r="A97">
        <v>96</v>
      </c>
      <c r="B97">
        <f t="shared" si="2"/>
        <v>294460</v>
      </c>
      <c r="C97">
        <v>7000</v>
      </c>
    </row>
    <row r="98" spans="1:3">
      <c r="A98">
        <v>97</v>
      </c>
      <c r="B98">
        <f t="shared" si="2"/>
        <v>301460</v>
      </c>
      <c r="C98">
        <v>7000</v>
      </c>
    </row>
    <row r="99" spans="1:3">
      <c r="A99">
        <v>98</v>
      </c>
      <c r="B99">
        <f t="shared" si="2"/>
        <v>308460</v>
      </c>
      <c r="C99">
        <v>7000</v>
      </c>
    </row>
    <row r="100" spans="1:3">
      <c r="A100">
        <v>99</v>
      </c>
      <c r="B100">
        <f t="shared" si="2"/>
        <v>315460</v>
      </c>
      <c r="C100">
        <v>7000</v>
      </c>
    </row>
    <row r="101" spans="1:3">
      <c r="A101">
        <v>100</v>
      </c>
      <c r="B101">
        <f t="shared" si="2"/>
        <v>322960</v>
      </c>
      <c r="C101">
        <v>7500</v>
      </c>
    </row>
    <row r="102" spans="1:3">
      <c r="A102">
        <v>101</v>
      </c>
      <c r="B102">
        <f t="shared" si="2"/>
        <v>330460</v>
      </c>
      <c r="C102">
        <v>7500</v>
      </c>
    </row>
    <row r="103" spans="1:3">
      <c r="A103">
        <v>102</v>
      </c>
      <c r="B103">
        <f t="shared" si="2"/>
        <v>337960</v>
      </c>
      <c r="C103">
        <v>7500</v>
      </c>
    </row>
    <row r="104" spans="1:3">
      <c r="A104">
        <v>103</v>
      </c>
      <c r="B104">
        <f t="shared" si="2"/>
        <v>345460</v>
      </c>
      <c r="C104">
        <v>7500</v>
      </c>
    </row>
    <row r="105" spans="1:3">
      <c r="A105">
        <v>104</v>
      </c>
      <c r="B105">
        <f t="shared" si="2"/>
        <v>352960</v>
      </c>
      <c r="C105">
        <v>7500</v>
      </c>
    </row>
    <row r="106" spans="1:3">
      <c r="A106">
        <v>105</v>
      </c>
      <c r="B106">
        <f t="shared" si="2"/>
        <v>360960</v>
      </c>
      <c r="C106">
        <v>8000</v>
      </c>
    </row>
    <row r="107" spans="1:3">
      <c r="A107">
        <v>106</v>
      </c>
      <c r="B107">
        <f t="shared" si="2"/>
        <v>368960</v>
      </c>
      <c r="C107">
        <v>8000</v>
      </c>
    </row>
    <row r="108" spans="1:3">
      <c r="A108">
        <v>107</v>
      </c>
      <c r="B108">
        <f t="shared" si="2"/>
        <v>376960</v>
      </c>
      <c r="C108">
        <v>8000</v>
      </c>
    </row>
    <row r="109" spans="1:3">
      <c r="A109">
        <v>108</v>
      </c>
      <c r="B109">
        <f t="shared" si="2"/>
        <v>384960</v>
      </c>
      <c r="C109">
        <v>8000</v>
      </c>
    </row>
    <row r="110" spans="1:3">
      <c r="A110">
        <v>109</v>
      </c>
      <c r="B110">
        <f t="shared" si="2"/>
        <v>392960</v>
      </c>
      <c r="C110">
        <v>8000</v>
      </c>
    </row>
    <row r="111" spans="1:3">
      <c r="A111">
        <v>110</v>
      </c>
      <c r="B111">
        <f t="shared" si="2"/>
        <v>401460</v>
      </c>
      <c r="C111">
        <v>8500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내 카드</vt:lpstr>
      <vt:lpstr>경험치 시트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tiny</dc:creator>
  <cp:lastModifiedBy>tiny</cp:lastModifiedBy>
  <dcterms:created xsi:type="dcterms:W3CDTF">2013-01-06T03:09:13Z</dcterms:created>
  <dcterms:modified xsi:type="dcterms:W3CDTF">2013-01-09T08:09:45Z</dcterms:modified>
</cp:coreProperties>
</file>